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4o TRIMESTRE\INF PROGRAMATICA\"/>
    </mc:Choice>
  </mc:AlternateContent>
  <bookViews>
    <workbookView xWindow="-105" yWindow="-105" windowWidth="23250" windowHeight="12450"/>
  </bookViews>
  <sheets>
    <sheet name="GC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G34" i="1" s="1"/>
  <c r="D33" i="1"/>
  <c r="G33" i="1" s="1"/>
  <c r="D32" i="1"/>
  <c r="G32" i="1" s="1"/>
  <c r="D31" i="1"/>
  <c r="G31" i="1" s="1"/>
  <c r="G30" i="1" s="1"/>
  <c r="F30" i="1"/>
  <c r="E30" i="1"/>
  <c r="C30" i="1"/>
  <c r="B30" i="1"/>
  <c r="D29" i="1"/>
  <c r="G29" i="1" s="1"/>
  <c r="D28" i="1"/>
  <c r="G28" i="1" s="1"/>
  <c r="D27" i="1"/>
  <c r="G27" i="1" s="1"/>
  <c r="D26" i="1"/>
  <c r="G26" i="1" s="1"/>
  <c r="F25" i="1"/>
  <c r="E25" i="1"/>
  <c r="C25" i="1"/>
  <c r="B25" i="1"/>
  <c r="D24" i="1"/>
  <c r="G24" i="1" s="1"/>
  <c r="D23" i="1"/>
  <c r="G23" i="1" s="1"/>
  <c r="F22" i="1"/>
  <c r="E22" i="1"/>
  <c r="C22" i="1"/>
  <c r="B22" i="1"/>
  <c r="D21" i="1"/>
  <c r="G21" i="1" s="1"/>
  <c r="D20" i="1"/>
  <c r="G20" i="1" s="1"/>
  <c r="D19" i="1"/>
  <c r="G19" i="1" s="1"/>
  <c r="G18" i="1" s="1"/>
  <c r="F18" i="1"/>
  <c r="E18" i="1"/>
  <c r="D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F9" i="1"/>
  <c r="E9" i="1"/>
  <c r="C9" i="1"/>
  <c r="B9" i="1"/>
  <c r="D8" i="1"/>
  <c r="G8" i="1" s="1"/>
  <c r="D7" i="1"/>
  <c r="G7" i="1" s="1"/>
  <c r="F6" i="1"/>
  <c r="F5" i="1" s="1"/>
  <c r="F36" i="1" s="1"/>
  <c r="E6" i="1"/>
  <c r="E5" i="1" s="1"/>
  <c r="E36" i="1" s="1"/>
  <c r="D6" i="1"/>
  <c r="C6" i="1"/>
  <c r="B6" i="1"/>
  <c r="C5" i="1"/>
  <c r="C36" i="1" s="1"/>
  <c r="B5" i="1"/>
  <c r="B36" i="1" s="1"/>
  <c r="G9" i="1" l="1"/>
  <c r="G6" i="1"/>
  <c r="G5" i="1" s="1"/>
  <c r="G36" i="1" s="1"/>
  <c r="G25" i="1"/>
  <c r="G22" i="1"/>
  <c r="D9" i="1"/>
  <c r="D5" i="1" s="1"/>
  <c r="D36" i="1" s="1"/>
  <c r="D22" i="1"/>
  <c r="D30" i="1"/>
  <c r="D2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<sst xmlns="http://schemas.openxmlformats.org/spreadsheetml/2006/main" count="41" uniqueCount="41">
  <si>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</si>
  <si>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</si>
  <si>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</si>
  <si>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</si>
  <si>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</si>
  <si>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</si>
  <si>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</si>
  <si>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</si>
  <si>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</si>
  <si>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</si>
  <si>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</si>
  <si>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</si>
  <si>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</si>
  <si>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</si>
  <si>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</si>
  <si>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</si>
  <si>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</si>
  <si>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</si>
  <si>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</si>
  <si>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</si>
  <si>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</si>
  <si>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</si>
  <si>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</si>
  <si>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</si>
  <si>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</si>
  <si>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</si>
  <si>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</si>
  <si>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</si>
  <si>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</si>
  <si>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</si>
  <si>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</si>
  <si>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</si>
  <si>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</si>
  <si>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</si>
  <si>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</si>
  <si>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</si>
  <si>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</si>
  <si>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</si>
  <si>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</si>
  <si>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INSTITUTO TECNOLOGICO SUPERIOR DE SALVATIERRA
Gasto por Categoría Programática
Del 1 de Enero al 31 de Diciembre de 2025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</si>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</sst>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4" fontId="7" fillId="0" borderId="11" xfId="0" applyNumberFormat="1" applyFont="1" applyBorder="1" applyAlignment="1" applyProtection="1">
      <alignment horizontal="right"/>
      <protection locked="0"/>
    </xf>
    <xf numFmtId="4" fontId="7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0" fontId="2" fillId="0" borderId="0" xfId="9" applyFont="1"/>
    <xf numFmtId="4" fontId="7" fillId="0" borderId="10" xfId="0" applyNumberFormat="1" applyFont="1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0" fontId="2" fillId="0" borderId="10" xfId="0" applyFont="1" applyBorder="1" applyProtection="1">
      <protection locked="0"/>
    </xf>
    <xf numFmtId="0" fontId="10" fillId="0" borderId="0" xfId="0" applyFont="1"/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9" fillId="2" borderId="5" xfId="9" applyFont="1" applyFill="1" applyBorder="1" applyAlignment="1" applyProtection="1">
      <alignment horizontal="center" vertical="center" wrapText="1"/>
      <protection locked="0"/>
    </xf>
    <xf numFmtId="0" fontId="9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showGridLines="0" tabSelected="1" zoomScaleNormal="100" zoomScaleSheetLayoutView="90" workbookViewId="0">
      <selection activeCell="A42" sqref="A42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5" t="s">
        <v>39</v>
      </c>
      <c r="B1" s="25"/>
      <c r="C1" s="25"/>
      <c r="D1" s="25"/>
      <c r="E1" s="25"/>
      <c r="F1" s="25"/>
      <c r="G1" s="26"/>
    </row>
    <row r="2" spans="1:7" ht="14.45" customHeight="1" x14ac:dyDescent="0.2">
      <c r="A2" s="27" t="s">
        <v>0</v>
      </c>
      <c r="B2" s="22" t="s">
        <v>1</v>
      </c>
      <c r="C2" s="23"/>
      <c r="D2" s="23"/>
      <c r="E2" s="23"/>
      <c r="F2" s="24"/>
      <c r="G2" s="20" t="s">
        <v>2</v>
      </c>
    </row>
    <row r="3" spans="1:7" ht="22.5" x14ac:dyDescent="0.2">
      <c r="A3" s="28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1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f>+B6+B9+B18+B22+B25+B30</f>
        <v>27057327.559999999</v>
      </c>
      <c r="C5" s="8">
        <f t="shared" ref="C5:G5" si="0">+C6+C9+C18+C22+C25+C30</f>
        <v>26873532.719999999</v>
      </c>
      <c r="D5" s="8">
        <f t="shared" si="0"/>
        <v>53930860.280000001</v>
      </c>
      <c r="E5" s="8">
        <f t="shared" si="0"/>
        <v>46110721.690000005</v>
      </c>
      <c r="F5" s="8">
        <f t="shared" si="0"/>
        <v>45107578.43</v>
      </c>
      <c r="G5" s="8">
        <f t="shared" si="0"/>
        <v>7820138.5900000036</v>
      </c>
    </row>
    <row r="6" spans="1:7" x14ac:dyDescent="0.2">
      <c r="A6" s="15" t="s">
        <v>9</v>
      </c>
      <c r="B6" s="9">
        <f>SUM(B7:B8)</f>
        <v>371755.79</v>
      </c>
      <c r="C6" s="9">
        <f>SUM(C7:C8)</f>
        <v>408822.15</v>
      </c>
      <c r="D6" s="9">
        <f t="shared" ref="D6:G6" si="1">SUM(D7:D8)</f>
        <v>780577.94</v>
      </c>
      <c r="E6" s="9">
        <f t="shared" si="1"/>
        <v>770064.45</v>
      </c>
      <c r="F6" s="9">
        <f t="shared" si="1"/>
        <v>752524.88</v>
      </c>
      <c r="G6" s="9">
        <f t="shared" si="1"/>
        <v>10513.489999999991</v>
      </c>
    </row>
    <row r="7" spans="1:7" x14ac:dyDescent="0.2">
      <c r="A7" s="16" t="s">
        <v>10</v>
      </c>
      <c r="B7" s="10">
        <v>371755.79</v>
      </c>
      <c r="C7" s="10">
        <v>408822.15</v>
      </c>
      <c r="D7" s="10">
        <f>B7+C7</f>
        <v>780577.94</v>
      </c>
      <c r="E7" s="10">
        <v>770064.45</v>
      </c>
      <c r="F7" s="10">
        <v>752524.88</v>
      </c>
      <c r="G7" s="10">
        <f>D7-E7</f>
        <v>10513.489999999991</v>
      </c>
    </row>
    <row r="8" spans="1:7" x14ac:dyDescent="0.2">
      <c r="A8" s="16" t="s">
        <v>11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</row>
    <row r="9" spans="1:7" x14ac:dyDescent="0.2">
      <c r="A9" s="15" t="s">
        <v>12</v>
      </c>
      <c r="B9" s="9">
        <f>SUM(B10:B17)</f>
        <v>21650179.73</v>
      </c>
      <c r="C9" s="9">
        <f>SUM(C10:C17)</f>
        <v>21617983.289999999</v>
      </c>
      <c r="D9" s="9">
        <f t="shared" ref="D9:G9" si="2">SUM(D10:D17)</f>
        <v>43268163.020000003</v>
      </c>
      <c r="E9" s="9">
        <f t="shared" si="2"/>
        <v>36552095.170000002</v>
      </c>
      <c r="F9" s="9">
        <f t="shared" si="2"/>
        <v>35717258.219999999</v>
      </c>
      <c r="G9" s="9">
        <f t="shared" si="2"/>
        <v>6716067.8500000034</v>
      </c>
    </row>
    <row r="10" spans="1:7" x14ac:dyDescent="0.2">
      <c r="A10" s="16" t="s">
        <v>13</v>
      </c>
      <c r="B10" s="10">
        <v>19917266.280000001</v>
      </c>
      <c r="C10" s="10">
        <v>19918018.82</v>
      </c>
      <c r="D10" s="10">
        <f t="shared" ref="D10:D17" si="3">B10+C10</f>
        <v>39835285.100000001</v>
      </c>
      <c r="E10" s="10">
        <v>33287603.829999998</v>
      </c>
      <c r="F10" s="10">
        <v>32528742.890000001</v>
      </c>
      <c r="G10" s="10">
        <f t="shared" ref="G10:G17" si="4">D10-E10</f>
        <v>6547681.2700000033</v>
      </c>
    </row>
    <row r="11" spans="1:7" x14ac:dyDescent="0.2">
      <c r="A11" s="16" t="s">
        <v>14</v>
      </c>
      <c r="B11" s="10">
        <v>0</v>
      </c>
      <c r="C11" s="10">
        <v>0</v>
      </c>
      <c r="D11" s="10">
        <f t="shared" si="3"/>
        <v>0</v>
      </c>
      <c r="E11" s="10">
        <v>0</v>
      </c>
      <c r="F11" s="10">
        <v>0</v>
      </c>
      <c r="G11" s="10">
        <f t="shared" si="4"/>
        <v>0</v>
      </c>
    </row>
    <row r="12" spans="1:7" x14ac:dyDescent="0.2">
      <c r="A12" s="16" t="s">
        <v>15</v>
      </c>
      <c r="B12" s="10">
        <v>1732913.45</v>
      </c>
      <c r="C12" s="10">
        <v>1699964.47</v>
      </c>
      <c r="D12" s="10">
        <f t="shared" si="3"/>
        <v>3432877.92</v>
      </c>
      <c r="E12" s="10">
        <v>3264491.34</v>
      </c>
      <c r="F12" s="10">
        <v>3188515.33</v>
      </c>
      <c r="G12" s="10">
        <f t="shared" si="4"/>
        <v>168386.58000000007</v>
      </c>
    </row>
    <row r="13" spans="1:7" x14ac:dyDescent="0.2">
      <c r="A13" s="16" t="s">
        <v>16</v>
      </c>
      <c r="B13" s="10">
        <v>0</v>
      </c>
      <c r="C13" s="10">
        <v>0</v>
      </c>
      <c r="D13" s="10">
        <f t="shared" si="3"/>
        <v>0</v>
      </c>
      <c r="E13" s="10">
        <v>0</v>
      </c>
      <c r="F13" s="10">
        <v>0</v>
      </c>
      <c r="G13" s="10">
        <f t="shared" si="4"/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</row>
    <row r="17" spans="1:7" x14ac:dyDescent="0.2">
      <c r="A17" s="16" t="s">
        <v>20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15" t="s">
        <v>21</v>
      </c>
      <c r="B18" s="9">
        <f>SUM(B19:B21)</f>
        <v>5035392.04</v>
      </c>
      <c r="C18" s="9">
        <f>SUM(C19:C21)</f>
        <v>4846727.28</v>
      </c>
      <c r="D18" s="9">
        <f t="shared" ref="D18:G18" si="5">SUM(D19:D21)</f>
        <v>9882119.3200000003</v>
      </c>
      <c r="E18" s="9">
        <f t="shared" si="5"/>
        <v>8788562.0700000003</v>
      </c>
      <c r="F18" s="9">
        <f t="shared" si="5"/>
        <v>8637795.3300000001</v>
      </c>
      <c r="G18" s="9">
        <f t="shared" si="5"/>
        <v>1093557.25</v>
      </c>
    </row>
    <row r="19" spans="1:7" x14ac:dyDescent="0.2">
      <c r="A19" s="16" t="s">
        <v>22</v>
      </c>
      <c r="B19" s="10">
        <v>5035392.04</v>
      </c>
      <c r="C19" s="10">
        <v>4846727.28</v>
      </c>
      <c r="D19" s="10">
        <f t="shared" ref="D19:D21" si="6">B19+C19</f>
        <v>9882119.3200000003</v>
      </c>
      <c r="E19" s="10">
        <v>8788562.0700000003</v>
      </c>
      <c r="F19" s="10">
        <v>8637795.3300000001</v>
      </c>
      <c r="G19" s="10">
        <f t="shared" ref="G19:G21" si="7">D19-E19</f>
        <v>1093557.25</v>
      </c>
    </row>
    <row r="20" spans="1:7" x14ac:dyDescent="0.2">
      <c r="A20" s="16" t="s">
        <v>23</v>
      </c>
      <c r="B20" s="10">
        <v>0</v>
      </c>
      <c r="C20" s="10">
        <v>0</v>
      </c>
      <c r="D20" s="10">
        <f t="shared" si="6"/>
        <v>0</v>
      </c>
      <c r="E20" s="10">
        <v>0</v>
      </c>
      <c r="F20" s="10">
        <v>0</v>
      </c>
      <c r="G20" s="10">
        <f t="shared" si="7"/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si="7"/>
        <v>0</v>
      </c>
    </row>
    <row r="22" spans="1:7" x14ac:dyDescent="0.2">
      <c r="A22" s="15" t="s">
        <v>25</v>
      </c>
      <c r="B22" s="9">
        <f>SUM(B23:B24)</f>
        <v>0</v>
      </c>
      <c r="C22" s="9">
        <f>SUM(C23:C24)</f>
        <v>0</v>
      </c>
      <c r="D22" s="9">
        <f t="shared" ref="D22:G22" si="8">SUM(D23:D24)</f>
        <v>0</v>
      </c>
      <c r="E22" s="9">
        <f t="shared" si="8"/>
        <v>0</v>
      </c>
      <c r="F22" s="9">
        <f t="shared" si="8"/>
        <v>0</v>
      </c>
      <c r="G22" s="9">
        <f t="shared" si="8"/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f t="shared" ref="D23:D24" si="9">B23+C23</f>
        <v>0</v>
      </c>
      <c r="E23" s="10">
        <v>0</v>
      </c>
      <c r="F23" s="10">
        <v>0</v>
      </c>
      <c r="G23" s="10">
        <f t="shared" ref="G23:G24" si="10">D23-E23</f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f t="shared" si="9"/>
        <v>0</v>
      </c>
      <c r="E24" s="10">
        <v>0</v>
      </c>
      <c r="F24" s="10">
        <v>0</v>
      </c>
      <c r="G24" s="10">
        <f t="shared" si="10"/>
        <v>0</v>
      </c>
    </row>
    <row r="25" spans="1:7" x14ac:dyDescent="0.2">
      <c r="A25" s="15" t="s">
        <v>28</v>
      </c>
      <c r="B25" s="9">
        <f>SUM(B26:B29)</f>
        <v>0</v>
      </c>
      <c r="C25" s="9">
        <f>SUM(C26:C29)</f>
        <v>0</v>
      </c>
      <c r="D25" s="9">
        <f t="shared" ref="D25:G25" si="11">SUM(D26:D29)</f>
        <v>0</v>
      </c>
      <c r="E25" s="9">
        <f t="shared" si="11"/>
        <v>0</v>
      </c>
      <c r="F25" s="9">
        <f t="shared" si="11"/>
        <v>0</v>
      </c>
      <c r="G25" s="9">
        <f t="shared" si="11"/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f t="shared" ref="D26:D29" si="12">B26+C26</f>
        <v>0</v>
      </c>
      <c r="E26" s="10">
        <v>0</v>
      </c>
      <c r="F26" s="10">
        <v>0</v>
      </c>
      <c r="G26" s="10">
        <f t="shared" ref="G26:G29" si="13">D26-E26</f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f t="shared" si="12"/>
        <v>0</v>
      </c>
      <c r="E27" s="10">
        <v>0</v>
      </c>
      <c r="F27" s="10">
        <v>0</v>
      </c>
      <c r="G27" s="10">
        <f t="shared" si="13"/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</row>
    <row r="30" spans="1:7" x14ac:dyDescent="0.2">
      <c r="A30" s="15" t="s">
        <v>33</v>
      </c>
      <c r="B30" s="9">
        <f>SUM(B31)</f>
        <v>0</v>
      </c>
      <c r="C30" s="9">
        <f t="shared" ref="C30:G30" si="14">SUM(C31)</f>
        <v>0</v>
      </c>
      <c r="D30" s="9">
        <f t="shared" si="14"/>
        <v>0</v>
      </c>
      <c r="E30" s="9">
        <f t="shared" si="14"/>
        <v>0</v>
      </c>
      <c r="F30" s="9">
        <f t="shared" si="14"/>
        <v>0</v>
      </c>
      <c r="G30" s="9">
        <f t="shared" si="14"/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f t="shared" ref="D31:D34" si="15">B31+C31</f>
        <v>0</v>
      </c>
      <c r="E31" s="10">
        <v>0</v>
      </c>
      <c r="F31" s="10">
        <v>0</v>
      </c>
      <c r="G31" s="10">
        <f t="shared" ref="G31:G34" si="16">D31-E31</f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f t="shared" si="15"/>
        <v>0</v>
      </c>
      <c r="E32" s="9">
        <v>0</v>
      </c>
      <c r="F32" s="9">
        <v>0</v>
      </c>
      <c r="G32" s="9">
        <f t="shared" si="16"/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f t="shared" ref="B36:G36" si="17">+B5+B32+B33+B34</f>
        <v>27057327.559999999</v>
      </c>
      <c r="C36" s="12">
        <f t="shared" si="17"/>
        <v>26873532.719999999</v>
      </c>
      <c r="D36" s="12">
        <f t="shared" si="17"/>
        <v>53930860.280000001</v>
      </c>
      <c r="E36" s="12">
        <f t="shared" si="17"/>
        <v>46110721.690000005</v>
      </c>
      <c r="F36" s="12">
        <f t="shared" si="17"/>
        <v>45107578.43</v>
      </c>
      <c r="G36" s="12">
        <f t="shared" si="17"/>
        <v>7820138.5900000036</v>
      </c>
    </row>
    <row r="38" spans="1:7" ht="12.75" x14ac:dyDescent="0.2">
      <c r="A38" s="19" t="s">
        <v>40</v>
      </c>
    </row>
  </sheetData>
  <sheetProtection formatCells="0" formatColumns="0" formatRows="0" autoFilter="0"/>
  <protectedRanges>
    <protectedRange sqref="A37:G37 A39:G65522 B38:G38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  <protectedRange sqref="A38" name="Rango1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6aa8a68a-ab09-4ac8-a697-fdce915bc567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0c865bf4-0f22-4e4d-b041-7b0c1657e5a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2012-12-11T21:13:37Z</dcterms:created>
  <dcterms:modified xsi:type="dcterms:W3CDTF">2026-02-12T19:25:23Z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